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<sst xmlns="http://schemas.openxmlformats.org/spreadsheetml/2006/main" count="63" uniqueCount="30">
  <si>
    <t>Aufg.</t>
  </si>
  <si>
    <t>max. P.</t>
  </si>
  <si>
    <t>CH</t>
  </si>
  <si>
    <t>EGM</t>
  </si>
  <si>
    <t>EGO</t>
  </si>
  <si>
    <t>EGW</t>
  </si>
  <si>
    <t>MSO</t>
  </si>
  <si>
    <t>MSW</t>
  </si>
  <si>
    <t>VOO</t>
  </si>
  <si>
    <t>VOW</t>
  </si>
  <si>
    <t>ZWM</t>
  </si>
  <si>
    <t>ZWO</t>
  </si>
  <si>
    <t>ZWW</t>
  </si>
  <si>
    <t>gesamt</t>
  </si>
  <si>
    <t>max</t>
  </si>
  <si>
    <t>Prozent</t>
  </si>
  <si>
    <t>Punktsumme</t>
  </si>
  <si>
    <t>Kl.5</t>
  </si>
  <si>
    <t>Teilnehmer</t>
  </si>
  <si>
    <t>Kl.6</t>
  </si>
  <si>
    <t>Kl 7</t>
  </si>
  <si>
    <t>Kl.8</t>
  </si>
  <si>
    <t>Kl.9</t>
  </si>
  <si>
    <t>Kl.10</t>
  </si>
  <si>
    <t>Kl11/12</t>
  </si>
  <si>
    <t>Teiln. Gesamt</t>
  </si>
  <si>
    <t>Pkt.durchschn.</t>
  </si>
  <si>
    <t>Gesamterfüll. In %</t>
  </si>
  <si>
    <t>in %</t>
  </si>
  <si>
    <t>Auswertung der 2. Stufe der 59. MO, Regierungsbezirk Chemnitz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</si>
</sst>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11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1" applyNumberFormat="0" applyAlignment="0" applyProtection="0"/>
    <xf numFmtId="0" fontId="28" fillId="45" borderId="2" applyNumberFormat="0" applyAlignment="0" applyProtection="0"/>
    <xf numFmtId="41" fontId="0" fillId="0" borderId="0" applyFill="0" applyBorder="0" applyAlignment="0" applyProtection="0"/>
    <xf numFmtId="0" fontId="29" fillId="4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47" borderId="0" applyNumberFormat="0" applyBorder="0" applyAlignment="0" applyProtection="0"/>
    <xf numFmtId="43" fontId="0" fillId="0" borderId="0" applyFill="0" applyBorder="0" applyAlignment="0" applyProtection="0"/>
    <xf numFmtId="0" fontId="33" fillId="48" borderId="0" applyNumberFormat="0" applyBorder="0" applyAlignment="0" applyProtection="0"/>
    <xf numFmtId="0" fontId="0" fillId="49" borderId="4" applyNumberFormat="0" applyFont="0" applyAlignment="0" applyProtection="0"/>
    <xf numFmtId="9" fontId="0" fillId="0" borderId="0" applyFill="0" applyBorder="0" applyAlignment="0" applyProtection="0"/>
    <xf numFmtId="0" fontId="34" fillId="5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51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52" borderId="13" xfId="0" applyFont="1" applyFill="1" applyBorder="1" applyAlignment="1" applyProtection="1">
      <alignment horizontal="right"/>
      <protection locked="0"/>
    </xf>
    <xf numFmtId="0" fontId="0" fillId="52" borderId="14" xfId="0" applyFont="1" applyFill="1" applyBorder="1" applyAlignment="1" applyProtection="1">
      <alignment horizontal="right"/>
      <protection locked="0"/>
    </xf>
    <xf numFmtId="0" fontId="0" fillId="52" borderId="14" xfId="82" applyFont="1" applyFill="1" applyBorder="1" applyAlignment="1">
      <alignment horizontal="center"/>
      <protection/>
    </xf>
    <xf numFmtId="0" fontId="0" fillId="52" borderId="16" xfId="82" applyFont="1" applyFill="1" applyBorder="1" applyAlignment="1">
      <alignment horizontal="center"/>
      <protection/>
    </xf>
    <xf numFmtId="0" fontId="6" fillId="9" borderId="17" xfId="0" applyFont="1" applyFill="1" applyBorder="1" applyAlignment="1">
      <alignment horizontal="right"/>
    </xf>
    <xf numFmtId="0" fontId="0" fillId="9" borderId="14" xfId="0" applyFont="1" applyFill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52" borderId="18" xfId="0" applyFont="1" applyFill="1" applyBorder="1" applyAlignment="1" applyProtection="1">
      <alignment horizontal="right"/>
      <protection locked="0"/>
    </xf>
    <xf numFmtId="0" fontId="0" fillId="52" borderId="19" xfId="0" applyFont="1" applyFill="1" applyBorder="1" applyAlignment="1" applyProtection="1">
      <alignment horizontal="right"/>
      <protection locked="0"/>
    </xf>
    <xf numFmtId="0" fontId="0" fillId="52" borderId="19" xfId="82" applyFont="1" applyFill="1" applyBorder="1" applyAlignment="1">
      <alignment horizontal="center"/>
      <protection/>
    </xf>
    <xf numFmtId="0" fontId="0" fillId="52" borderId="21" xfId="82" applyFont="1" applyFill="1" applyBorder="1" applyAlignment="1">
      <alignment horizontal="center"/>
      <protection/>
    </xf>
    <xf numFmtId="0" fontId="6" fillId="9" borderId="22" xfId="0" applyFont="1" applyFill="1" applyBorder="1" applyAlignment="1">
      <alignment horizontal="right"/>
    </xf>
    <xf numFmtId="0" fontId="0" fillId="9" borderId="19" xfId="0" applyFont="1" applyFill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53" borderId="19" xfId="0" applyFont="1" applyFill="1" applyBorder="1" applyAlignment="1" applyProtection="1">
      <alignment horizontal="right"/>
      <protection locked="0"/>
    </xf>
    <xf numFmtId="0" fontId="0" fillId="53" borderId="21" xfId="82" applyFont="1" applyFill="1" applyBorder="1" applyAlignment="1">
      <alignment horizontal="center"/>
      <protection/>
    </xf>
    <xf numFmtId="0" fontId="7" fillId="9" borderId="26" xfId="0" applyFont="1" applyFill="1" applyBorder="1" applyAlignment="1">
      <alignment horizontal="right"/>
    </xf>
    <xf numFmtId="0" fontId="0" fillId="9" borderId="24" xfId="0" applyFont="1" applyFill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6" fillId="9" borderId="31" xfId="0" applyFont="1" applyFill="1" applyBorder="1" applyAlignment="1">
      <alignment horizontal="right"/>
    </xf>
    <xf numFmtId="0" fontId="0" fillId="9" borderId="29" xfId="0" applyFont="1" applyFill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0" fontId="6" fillId="9" borderId="33" xfId="0" applyFont="1" applyFill="1" applyBorder="1" applyAlignment="1">
      <alignment horizontal="right"/>
    </xf>
    <xf numFmtId="0" fontId="0" fillId="9" borderId="11" xfId="0" applyFont="1" applyFill="1" applyBorder="1" applyAlignment="1">
      <alignment horizontal="right"/>
    </xf>
    <xf numFmtId="2" fontId="0" fillId="0" borderId="34" xfId="0" applyNumberFormat="1" applyFont="1" applyBorder="1" applyAlignment="1">
      <alignment horizontal="right"/>
    </xf>
    <xf numFmtId="0" fontId="0" fillId="53" borderId="23" xfId="0" applyFont="1" applyFill="1" applyBorder="1" applyAlignment="1" applyProtection="1">
      <alignment horizontal="right"/>
      <protection locked="0"/>
    </xf>
    <xf numFmtId="0" fontId="0" fillId="53" borderId="24" xfId="0" applyFont="1" applyFill="1" applyBorder="1" applyAlignment="1" applyProtection="1">
      <alignment horizontal="right"/>
      <protection locked="0"/>
    </xf>
    <xf numFmtId="0" fontId="0" fillId="53" borderId="24" xfId="82" applyFont="1" applyFill="1" applyBorder="1" applyAlignment="1">
      <alignment horizontal="center"/>
      <protection/>
    </xf>
    <xf numFmtId="0" fontId="0" fillId="53" borderId="27" xfId="82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 wrapText="1"/>
    </xf>
    <xf numFmtId="0" fontId="3" fillId="9" borderId="35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9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0" fillId="54" borderId="36" xfId="0" applyFont="1" applyFill="1" applyBorder="1" applyAlignment="1">
      <alignment horizontal="center"/>
    </xf>
    <xf numFmtId="0" fontId="0" fillId="54" borderId="37" xfId="0" applyFont="1" applyFill="1" applyBorder="1" applyAlignment="1">
      <alignment horizontal="center"/>
    </xf>
    <xf numFmtId="0" fontId="0" fillId="54" borderId="15" xfId="0" applyFont="1" applyFill="1" applyBorder="1" applyAlignment="1">
      <alignment horizontal="center"/>
    </xf>
    <xf numFmtId="0" fontId="0" fillId="54" borderId="20" xfId="0" applyFont="1" applyFill="1" applyBorder="1" applyAlignment="1">
      <alignment horizontal="center"/>
    </xf>
    <xf numFmtId="0" fontId="0" fillId="52" borderId="17" xfId="0" applyFont="1" applyFill="1" applyBorder="1" applyAlignment="1" applyProtection="1">
      <alignment horizontal="right"/>
      <protection locked="0"/>
    </xf>
    <xf numFmtId="0" fontId="0" fillId="52" borderId="22" xfId="0" applyFont="1" applyFill="1" applyBorder="1" applyAlignment="1" applyProtection="1">
      <alignment horizontal="right"/>
      <protection locked="0"/>
    </xf>
    <xf numFmtId="0" fontId="0" fillId="53" borderId="26" xfId="0" applyFont="1" applyFill="1" applyBorder="1" applyAlignment="1" applyProtection="1">
      <alignment horizontal="right"/>
      <protection locked="0"/>
    </xf>
    <xf numFmtId="0" fontId="0" fillId="0" borderId="38" xfId="0" applyFont="1" applyBorder="1" applyAlignment="1">
      <alignment horizontal="center"/>
    </xf>
    <xf numFmtId="0" fontId="0" fillId="54" borderId="39" xfId="0" applyFont="1" applyFill="1" applyBorder="1" applyAlignment="1">
      <alignment horizontal="center"/>
    </xf>
    <xf numFmtId="0" fontId="0" fillId="54" borderId="40" xfId="0" applyFont="1" applyFill="1" applyBorder="1" applyAlignment="1">
      <alignment horizontal="center"/>
    </xf>
    <xf numFmtId="0" fontId="3" fillId="9" borderId="41" xfId="0" applyFont="1" applyFill="1" applyBorder="1" applyAlignment="1" applyProtection="1">
      <alignment horizontal="right"/>
      <protection locked="0"/>
    </xf>
    <xf numFmtId="0" fontId="3" fillId="9" borderId="42" xfId="0" applyFont="1" applyFill="1" applyBorder="1" applyAlignment="1" applyProtection="1">
      <alignment horizontal="right"/>
      <protection locked="0"/>
    </xf>
    <xf numFmtId="0" fontId="0" fillId="0" borderId="42" xfId="82" applyFont="1" applyBorder="1" applyAlignment="1">
      <alignment horizontal="center"/>
      <protection/>
    </xf>
    <xf numFmtId="0" fontId="0" fillId="0" borderId="43" xfId="0" applyFont="1" applyBorder="1" applyAlignment="1">
      <alignment horizontal="center"/>
    </xf>
    <xf numFmtId="0" fontId="0" fillId="0" borderId="44" xfId="82" applyFont="1" applyBorder="1" applyAlignment="1">
      <alignment horizontal="center"/>
      <protection/>
    </xf>
    <xf numFmtId="0" fontId="0" fillId="55" borderId="25" xfId="0" applyFont="1" applyFill="1" applyBorder="1" applyAlignment="1">
      <alignment horizontal="center"/>
    </xf>
    <xf numFmtId="0" fontId="0" fillId="55" borderId="45" xfId="0" applyFont="1" applyFill="1" applyBorder="1" applyAlignment="1">
      <alignment horizontal="center"/>
    </xf>
    <xf numFmtId="0" fontId="0" fillId="55" borderId="46" xfId="0" applyFont="1" applyFill="1" applyBorder="1" applyAlignment="1">
      <alignment horizontal="center"/>
    </xf>
    <xf numFmtId="0" fontId="0" fillId="53" borderId="47" xfId="0" applyFont="1" applyFill="1" applyBorder="1" applyAlignment="1" applyProtection="1">
      <alignment horizontal="right"/>
      <protection locked="0"/>
    </xf>
    <xf numFmtId="0" fontId="0" fillId="53" borderId="11" xfId="0" applyFont="1" applyFill="1" applyBorder="1" applyAlignment="1" applyProtection="1">
      <alignment horizontal="right"/>
      <protection locked="0"/>
    </xf>
    <xf numFmtId="0" fontId="0" fillId="53" borderId="11" xfId="82" applyFont="1" applyFill="1" applyBorder="1" applyAlignment="1">
      <alignment horizontal="center"/>
      <protection/>
    </xf>
    <xf numFmtId="0" fontId="0" fillId="55" borderId="48" xfId="0" applyFont="1" applyFill="1" applyBorder="1" applyAlignment="1">
      <alignment horizontal="center"/>
    </xf>
    <xf numFmtId="0" fontId="0" fillId="55" borderId="49" xfId="0" applyFont="1" applyFill="1" applyBorder="1" applyAlignment="1">
      <alignment horizontal="center"/>
    </xf>
    <xf numFmtId="0" fontId="0" fillId="53" borderId="33" xfId="0" applyFont="1" applyFill="1" applyBorder="1" applyAlignment="1" applyProtection="1">
      <alignment horizontal="right"/>
      <protection locked="0"/>
    </xf>
    <xf numFmtId="0" fontId="0" fillId="55" borderId="50" xfId="0" applyFont="1" applyFill="1" applyBorder="1" applyAlignment="1">
      <alignment horizontal="center"/>
    </xf>
    <xf numFmtId="0" fontId="0" fillId="52" borderId="28" xfId="0" applyFont="1" applyFill="1" applyBorder="1" applyAlignment="1" applyProtection="1">
      <alignment horizontal="right"/>
      <protection locked="0"/>
    </xf>
    <xf numFmtId="0" fontId="0" fillId="52" borderId="29" xfId="0" applyFont="1" applyFill="1" applyBorder="1" applyAlignment="1" applyProtection="1">
      <alignment horizontal="right"/>
      <protection locked="0"/>
    </xf>
    <xf numFmtId="0" fontId="0" fillId="52" borderId="29" xfId="82" applyFont="1" applyFill="1" applyBorder="1" applyAlignment="1">
      <alignment horizontal="center"/>
      <protection/>
    </xf>
    <xf numFmtId="0" fontId="0" fillId="54" borderId="30" xfId="0" applyFont="1" applyFill="1" applyBorder="1" applyAlignment="1">
      <alignment horizontal="center"/>
    </xf>
    <xf numFmtId="0" fontId="0" fillId="54" borderId="51" xfId="0" applyFont="1" applyFill="1" applyBorder="1" applyAlignment="1">
      <alignment horizontal="center"/>
    </xf>
    <xf numFmtId="0" fontId="0" fillId="52" borderId="31" xfId="0" applyFont="1" applyFill="1" applyBorder="1" applyAlignment="1" applyProtection="1">
      <alignment horizontal="right"/>
      <protection locked="0"/>
    </xf>
    <xf numFmtId="0" fontId="0" fillId="54" borderId="52" xfId="0" applyFont="1" applyFill="1" applyBorder="1" applyAlignment="1">
      <alignment horizontal="center"/>
    </xf>
    <xf numFmtId="0" fontId="0" fillId="53" borderId="34" xfId="82" applyFont="1" applyFill="1" applyBorder="1" applyAlignment="1">
      <alignment horizontal="center"/>
      <protection/>
    </xf>
    <xf numFmtId="0" fontId="0" fillId="52" borderId="32" xfId="82" applyFont="1" applyFill="1" applyBorder="1" applyAlignment="1">
      <alignment horizontal="center"/>
      <protection/>
    </xf>
    <xf numFmtId="164" fontId="0" fillId="9" borderId="29" xfId="0" applyNumberFormat="1" applyFont="1" applyFill="1" applyBorder="1" applyAlignment="1">
      <alignment/>
    </xf>
  </cellXfs>
  <cellStyles count="8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1 2" xfId="22"/>
    <cellStyle name="20% - Akzent2" xfId="23"/>
    <cellStyle name="20% - Akzent2 2" xfId="24"/>
    <cellStyle name="20% - Akzent3" xfId="25"/>
    <cellStyle name="20% - Akzent3 2" xfId="26"/>
    <cellStyle name="20% - Akzent4" xfId="27"/>
    <cellStyle name="20% - Akzent4 2" xfId="28"/>
    <cellStyle name="20% - Akzent5" xfId="29"/>
    <cellStyle name="20% - Akzent6" xfId="30"/>
    <cellStyle name="20% - Akzent6 2" xfId="31"/>
    <cellStyle name="40 % - Akzent1" xfId="32"/>
    <cellStyle name="40 % - Akzent2" xfId="33"/>
    <cellStyle name="40 % - Akzent3" xfId="34"/>
    <cellStyle name="40 % - Akzent4" xfId="35"/>
    <cellStyle name="40 % - Akzent5" xfId="36"/>
    <cellStyle name="40 % - Akzent6" xfId="37"/>
    <cellStyle name="40% - Akzent1" xfId="38"/>
    <cellStyle name="40% - Akzent1 2" xfId="39"/>
    <cellStyle name="40% - Akzent2" xfId="40"/>
    <cellStyle name="40% - Akzent3" xfId="41"/>
    <cellStyle name="40% - Akzent3 2" xfId="42"/>
    <cellStyle name="40% - Akzent4" xfId="43"/>
    <cellStyle name="40% - Akzent4 2" xfId="44"/>
    <cellStyle name="40% - Akzent5" xfId="45"/>
    <cellStyle name="40% - Akzent6" xfId="46"/>
    <cellStyle name="40% - Akzent6 2" xfId="47"/>
    <cellStyle name="60 % - Akzent1" xfId="48"/>
    <cellStyle name="60 % - Akzent2" xfId="49"/>
    <cellStyle name="60 % - Akzent3" xfId="50"/>
    <cellStyle name="60 % - Akzent4" xfId="51"/>
    <cellStyle name="60 % - Akzent5" xfId="52"/>
    <cellStyle name="60 % - Akzent6" xfId="53"/>
    <cellStyle name="60% - Akzent1" xfId="54"/>
    <cellStyle name="60% - Akzent1 2" xfId="55"/>
    <cellStyle name="60% - Akzent2" xfId="56"/>
    <cellStyle name="60% - Akzent3" xfId="57"/>
    <cellStyle name="60% - Akzent3 2" xfId="58"/>
    <cellStyle name="60% - Akzent4" xfId="59"/>
    <cellStyle name="60% - Akzent4 2" xfId="60"/>
    <cellStyle name="60% - Akzent5" xfId="61"/>
    <cellStyle name="60% - Akzent6" xfId="62"/>
    <cellStyle name="60% - Akzent6 2" xfId="63"/>
    <cellStyle name="Akzent1" xfId="64"/>
    <cellStyle name="Akzent2" xfId="65"/>
    <cellStyle name="Akzent3" xfId="66"/>
    <cellStyle name="Akzent4" xfId="67"/>
    <cellStyle name="Akzent5" xfId="68"/>
    <cellStyle name="Akzent6" xfId="69"/>
    <cellStyle name="Ausgabe" xfId="70"/>
    <cellStyle name="Berechnung" xfId="71"/>
    <cellStyle name="Comma [0]" xfId="72"/>
    <cellStyle name="Eingabe" xfId="73"/>
    <cellStyle name="Ergebnis" xfId="74"/>
    <cellStyle name="Erklärender Text" xfId="75"/>
    <cellStyle name="Gut" xfId="76"/>
    <cellStyle name="Comma" xfId="77"/>
    <cellStyle name="Neutral" xfId="78"/>
    <cellStyle name="Notiz" xfId="79"/>
    <cellStyle name="Percent" xfId="80"/>
    <cellStyle name="Schlecht" xfId="81"/>
    <cellStyle name="Standard 2" xfId="82"/>
    <cellStyle name="Standard 2 2" xfId="83"/>
    <cellStyle name="Überschrift" xfId="84"/>
    <cellStyle name="Überschrift 1" xfId="85"/>
    <cellStyle name="Überschrift 2" xfId="86"/>
    <cellStyle name="Überschrift 3" xfId="87"/>
    <cellStyle name="Überschrift 4" xfId="88"/>
    <cellStyle name="Verknüpfte Zelle" xfId="89"/>
    <cellStyle name="Currency" xfId="90"/>
    <cellStyle name="Currency [0]" xfId="91"/>
    <cellStyle name="Warnender Text" xfId="92"/>
    <cellStyle name="Zelle überprüfen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3</xdr:row>
      <xdr:rowOff>142875</xdr:rowOff>
    </xdr:from>
    <xdr:to>
      <xdr:col>20</xdr:col>
      <xdr:colOff>295275</xdr:colOff>
      <xdr:row>21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172325" y="561975"/>
          <a:ext cx="1800225" cy="2905125"/>
        </a:xfrm>
        <a:prstGeom prst="rect">
          <a:avLst/>
        </a:prstGeom>
        <a:solidFill>
          <a:srgbClr val="FFFFFF"/>
        </a:solidFill>
        <a:ln w="936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S25" sqref="S25"/>
    </sheetView>
  </sheetViews>
  <sheetFormatPr defaultColWidth="11.421875" defaultRowHeight="12.75"/>
  <cols>
    <col min="1" max="1" width="7.28125" style="1" customWidth="1"/>
    <col min="2" max="2" width="6.28125" style="2" customWidth="1"/>
    <col min="3" max="3" width="13.28125" style="1" customWidth="1"/>
    <col min="4" max="4" width="4.57421875" style="1" customWidth="1"/>
    <col min="5" max="5" width="4.421875" style="1" customWidth="1"/>
    <col min="6" max="6" width="5.57421875" style="1" customWidth="1"/>
    <col min="7" max="7" width="4.57421875" style="1" customWidth="1"/>
    <col min="8" max="9" width="4.7109375" style="1" customWidth="1"/>
    <col min="10" max="10" width="5.00390625" style="1" customWidth="1"/>
    <col min="11" max="11" width="4.57421875" style="1" customWidth="1"/>
    <col min="12" max="12" width="4.8515625" style="1" customWidth="1"/>
    <col min="13" max="13" width="4.7109375" style="1" customWidth="1"/>
    <col min="14" max="14" width="4.57421875" style="1" customWidth="1"/>
    <col min="15" max="15" width="6.57421875" style="1" customWidth="1"/>
    <col min="16" max="16" width="5.57421875" style="1" customWidth="1"/>
    <col min="17" max="17" width="7.7109375" style="1" customWidth="1"/>
    <col min="18" max="18" width="8.28125" style="3" customWidth="1"/>
    <col min="19" max="16384" width="11.421875" style="1" customWidth="1"/>
  </cols>
  <sheetData>
    <row r="1" spans="1:9" ht="15.75" customHeight="1">
      <c r="A1" s="4" t="s">
        <v>29</v>
      </c>
      <c r="I1" s="5"/>
    </row>
    <row r="2" ht="3.75" customHeight="1">
      <c r="I2" s="6"/>
    </row>
    <row r="3" spans="1:17" s="1" customFormat="1" ht="13.5" thickBot="1">
      <c r="A3" s="7" t="s">
        <v>0</v>
      </c>
      <c r="B3" s="8" t="s">
        <v>1</v>
      </c>
      <c r="C3" s="9"/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1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2" t="s">
        <v>13</v>
      </c>
      <c r="P3" s="12" t="s">
        <v>14</v>
      </c>
      <c r="Q3" s="13" t="s">
        <v>15</v>
      </c>
    </row>
    <row r="4" spans="1:17" s="1" customFormat="1" ht="12.75">
      <c r="A4" s="14">
        <v>590521</v>
      </c>
      <c r="B4" s="15">
        <v>10</v>
      </c>
      <c r="C4" s="16" t="s">
        <v>16</v>
      </c>
      <c r="D4" s="17">
        <v>130</v>
      </c>
      <c r="E4" s="18">
        <v>61</v>
      </c>
      <c r="F4" s="19">
        <v>78</v>
      </c>
      <c r="G4" s="68">
        <v>159</v>
      </c>
      <c r="H4" s="74">
        <v>151</v>
      </c>
      <c r="I4" s="70">
        <v>165</v>
      </c>
      <c r="J4" s="67">
        <v>73</v>
      </c>
      <c r="K4" s="19">
        <v>149</v>
      </c>
      <c r="L4" s="19">
        <v>45</v>
      </c>
      <c r="M4" s="18">
        <v>85</v>
      </c>
      <c r="N4" s="20">
        <v>87</v>
      </c>
      <c r="O4" s="21">
        <f aca="true" t="shared" si="0" ref="O4:O39">SUM(D4:N4)</f>
        <v>1183</v>
      </c>
      <c r="P4" s="22">
        <f>B4*$O$8</f>
        <v>3670</v>
      </c>
      <c r="Q4" s="23">
        <f>100*O4/P4</f>
        <v>32.23433242506812</v>
      </c>
    </row>
    <row r="5" spans="1:17" s="1" customFormat="1" ht="12.75">
      <c r="A5" s="24">
        <v>590522</v>
      </c>
      <c r="B5" s="25">
        <v>10</v>
      </c>
      <c r="C5" s="26" t="s">
        <v>16</v>
      </c>
      <c r="D5" s="27">
        <v>171</v>
      </c>
      <c r="E5" s="28">
        <v>51</v>
      </c>
      <c r="F5" s="29">
        <v>89</v>
      </c>
      <c r="G5" s="69">
        <v>247</v>
      </c>
      <c r="H5" s="75">
        <v>168</v>
      </c>
      <c r="I5" s="71">
        <v>151</v>
      </c>
      <c r="J5" s="66">
        <v>100</v>
      </c>
      <c r="K5" s="29">
        <v>121</v>
      </c>
      <c r="L5" s="29">
        <v>57</v>
      </c>
      <c r="M5" s="28">
        <v>111</v>
      </c>
      <c r="N5" s="30">
        <v>87</v>
      </c>
      <c r="O5" s="31">
        <f t="shared" si="0"/>
        <v>1353</v>
      </c>
      <c r="P5" s="32">
        <f>B5*$O$8</f>
        <v>3670</v>
      </c>
      <c r="Q5" s="33">
        <f>100*O5/P5</f>
        <v>36.86648501362398</v>
      </c>
    </row>
    <row r="6" spans="1:17" s="1" customFormat="1" ht="12.75">
      <c r="A6" s="24">
        <v>590523</v>
      </c>
      <c r="B6" s="25">
        <v>10</v>
      </c>
      <c r="C6" s="26" t="s">
        <v>16</v>
      </c>
      <c r="D6" s="27">
        <v>261</v>
      </c>
      <c r="E6" s="28">
        <v>109</v>
      </c>
      <c r="F6" s="29">
        <v>160</v>
      </c>
      <c r="G6" s="69">
        <v>376</v>
      </c>
      <c r="H6" s="75">
        <v>276</v>
      </c>
      <c r="I6" s="71">
        <v>255</v>
      </c>
      <c r="J6" s="66">
        <v>158</v>
      </c>
      <c r="K6" s="29">
        <v>296</v>
      </c>
      <c r="L6" s="29">
        <v>79</v>
      </c>
      <c r="M6" s="28">
        <v>150</v>
      </c>
      <c r="N6" s="30">
        <v>132</v>
      </c>
      <c r="O6" s="31">
        <f t="shared" si="0"/>
        <v>2252</v>
      </c>
      <c r="P6" s="32">
        <f>B6*$O$8</f>
        <v>3670</v>
      </c>
      <c r="Q6" s="33">
        <f>100*O6/P6</f>
        <v>61.36239782016349</v>
      </c>
    </row>
    <row r="7" spans="1:17" s="1" customFormat="1" ht="12.75">
      <c r="A7" s="24">
        <v>590524</v>
      </c>
      <c r="B7" s="25">
        <v>10</v>
      </c>
      <c r="C7" s="26" t="s">
        <v>16</v>
      </c>
      <c r="D7" s="27">
        <v>168</v>
      </c>
      <c r="E7" s="28">
        <v>98</v>
      </c>
      <c r="F7" s="29">
        <v>127</v>
      </c>
      <c r="G7" s="69">
        <v>225</v>
      </c>
      <c r="H7" s="75">
        <v>171</v>
      </c>
      <c r="I7" s="71">
        <v>149</v>
      </c>
      <c r="J7" s="66">
        <v>144</v>
      </c>
      <c r="K7" s="29">
        <v>190</v>
      </c>
      <c r="L7" s="29">
        <v>53</v>
      </c>
      <c r="M7" s="28">
        <v>94</v>
      </c>
      <c r="N7" s="30">
        <v>102</v>
      </c>
      <c r="O7" s="31">
        <f t="shared" si="0"/>
        <v>1521</v>
      </c>
      <c r="P7" s="32">
        <f>B7*$O$8</f>
        <v>3670</v>
      </c>
      <c r="Q7" s="33">
        <f>100*O7/P7</f>
        <v>41.444141689373296</v>
      </c>
    </row>
    <row r="8" spans="1:17" s="1" customFormat="1" ht="13.5" thickBot="1">
      <c r="A8" s="34" t="s">
        <v>17</v>
      </c>
      <c r="B8" s="35"/>
      <c r="C8" s="36" t="s">
        <v>18</v>
      </c>
      <c r="D8" s="84">
        <v>38</v>
      </c>
      <c r="E8" s="85">
        <v>15</v>
      </c>
      <c r="F8" s="86">
        <v>23</v>
      </c>
      <c r="G8" s="87">
        <v>61</v>
      </c>
      <c r="H8" s="88">
        <v>44</v>
      </c>
      <c r="I8" s="89">
        <v>47</v>
      </c>
      <c r="J8" s="90">
        <v>20</v>
      </c>
      <c r="K8" s="86">
        <v>53</v>
      </c>
      <c r="L8" s="86">
        <v>12</v>
      </c>
      <c r="M8" s="37">
        <v>30</v>
      </c>
      <c r="N8" s="38">
        <v>24</v>
      </c>
      <c r="O8" s="39">
        <f t="shared" si="0"/>
        <v>367</v>
      </c>
      <c r="P8" s="40">
        <f>B8*$O$8</f>
        <v>0</v>
      </c>
      <c r="Q8" s="41">
        <f>SUM(O4:O7)/(40*O8)*100</f>
        <v>42.97683923705722</v>
      </c>
    </row>
    <row r="9" spans="1:17" s="1" customFormat="1" ht="12.75">
      <c r="A9" s="42">
        <v>590621</v>
      </c>
      <c r="B9" s="43">
        <v>10</v>
      </c>
      <c r="C9" s="44" t="s">
        <v>16</v>
      </c>
      <c r="D9" s="17">
        <v>207</v>
      </c>
      <c r="E9" s="18">
        <v>96</v>
      </c>
      <c r="F9" s="19">
        <v>48</v>
      </c>
      <c r="G9" s="68">
        <v>214</v>
      </c>
      <c r="H9" s="74">
        <v>171</v>
      </c>
      <c r="I9" s="70">
        <v>175</v>
      </c>
      <c r="J9" s="67">
        <v>92</v>
      </c>
      <c r="K9" s="19">
        <v>201</v>
      </c>
      <c r="L9" s="19">
        <v>53</v>
      </c>
      <c r="M9" s="28">
        <v>94</v>
      </c>
      <c r="N9" s="30">
        <v>62</v>
      </c>
      <c r="O9" s="45">
        <f t="shared" si="0"/>
        <v>1413</v>
      </c>
      <c r="P9" s="46">
        <f>B9*$O$13</f>
        <v>2900</v>
      </c>
      <c r="Q9" s="47">
        <f>100*O9/P9</f>
        <v>48.724137931034484</v>
      </c>
    </row>
    <row r="10" spans="1:17" s="1" customFormat="1" ht="12.75">
      <c r="A10" s="24">
        <v>590622</v>
      </c>
      <c r="B10" s="25">
        <v>10</v>
      </c>
      <c r="C10" s="26" t="s">
        <v>16</v>
      </c>
      <c r="D10" s="27">
        <v>208</v>
      </c>
      <c r="E10" s="28">
        <v>98</v>
      </c>
      <c r="F10" s="29">
        <v>81</v>
      </c>
      <c r="G10" s="69">
        <v>276</v>
      </c>
      <c r="H10" s="75">
        <v>157</v>
      </c>
      <c r="I10" s="71">
        <v>239</v>
      </c>
      <c r="J10" s="66">
        <v>215</v>
      </c>
      <c r="K10" s="29">
        <v>201</v>
      </c>
      <c r="L10" s="29">
        <v>41</v>
      </c>
      <c r="M10" s="28">
        <v>120</v>
      </c>
      <c r="N10" s="30">
        <v>68</v>
      </c>
      <c r="O10" s="31">
        <f t="shared" si="0"/>
        <v>1704</v>
      </c>
      <c r="P10" s="32">
        <f>B10*$O$13</f>
        <v>2900</v>
      </c>
      <c r="Q10" s="33">
        <f>100*O10/P10</f>
        <v>58.758620689655174</v>
      </c>
    </row>
    <row r="11" spans="1:17" s="1" customFormat="1" ht="12.75">
      <c r="A11" s="24">
        <v>590623</v>
      </c>
      <c r="B11" s="25">
        <v>10</v>
      </c>
      <c r="C11" s="26" t="s">
        <v>16</v>
      </c>
      <c r="D11" s="27">
        <v>170</v>
      </c>
      <c r="E11" s="28">
        <v>91</v>
      </c>
      <c r="F11" s="29">
        <v>72</v>
      </c>
      <c r="G11" s="69">
        <v>346</v>
      </c>
      <c r="H11" s="75">
        <v>149</v>
      </c>
      <c r="I11" s="71">
        <v>137</v>
      </c>
      <c r="J11" s="66">
        <v>213</v>
      </c>
      <c r="K11" s="29">
        <v>199</v>
      </c>
      <c r="L11" s="29">
        <v>56</v>
      </c>
      <c r="M11" s="28">
        <v>109</v>
      </c>
      <c r="N11" s="30">
        <v>82</v>
      </c>
      <c r="O11" s="31">
        <f t="shared" si="0"/>
        <v>1624</v>
      </c>
      <c r="P11" s="32">
        <f>B11*$O$13</f>
        <v>2900</v>
      </c>
      <c r="Q11" s="33">
        <f>100*O11/P11</f>
        <v>56</v>
      </c>
    </row>
    <row r="12" spans="1:17" s="1" customFormat="1" ht="12.75">
      <c r="A12" s="24">
        <v>590624</v>
      </c>
      <c r="B12" s="25">
        <v>10</v>
      </c>
      <c r="C12" s="26" t="s">
        <v>16</v>
      </c>
      <c r="D12" s="27">
        <v>182</v>
      </c>
      <c r="E12" s="28">
        <v>65</v>
      </c>
      <c r="F12" s="29">
        <v>61</v>
      </c>
      <c r="G12" s="69">
        <v>163</v>
      </c>
      <c r="H12" s="75">
        <v>136</v>
      </c>
      <c r="I12" s="71">
        <v>183</v>
      </c>
      <c r="J12" s="66">
        <v>150</v>
      </c>
      <c r="K12" s="29">
        <v>138</v>
      </c>
      <c r="L12" s="29">
        <v>45</v>
      </c>
      <c r="M12" s="28">
        <v>74</v>
      </c>
      <c r="N12" s="30">
        <v>63</v>
      </c>
      <c r="O12" s="31">
        <f t="shared" si="0"/>
        <v>1260</v>
      </c>
      <c r="P12" s="32">
        <f>B12*$O$13</f>
        <v>2900</v>
      </c>
      <c r="Q12" s="33">
        <f>100*O12/P12</f>
        <v>43.44827586206897</v>
      </c>
    </row>
    <row r="13" spans="1:17" s="1" customFormat="1" ht="13.5" thickBot="1">
      <c r="A13" s="34" t="s">
        <v>19</v>
      </c>
      <c r="B13" s="35"/>
      <c r="C13" s="36" t="s">
        <v>18</v>
      </c>
      <c r="D13" s="51">
        <v>39</v>
      </c>
      <c r="E13" s="52">
        <v>13</v>
      </c>
      <c r="F13" s="53">
        <v>15</v>
      </c>
      <c r="G13" s="81">
        <v>53</v>
      </c>
      <c r="H13" s="82">
        <v>27</v>
      </c>
      <c r="I13" s="72">
        <v>41</v>
      </c>
      <c r="J13" s="83">
        <v>30</v>
      </c>
      <c r="K13" s="53">
        <v>31</v>
      </c>
      <c r="L13" s="53">
        <v>9</v>
      </c>
      <c r="M13" s="37">
        <v>18</v>
      </c>
      <c r="N13" s="38">
        <v>14</v>
      </c>
      <c r="O13" s="39">
        <f t="shared" si="0"/>
        <v>290</v>
      </c>
      <c r="P13" s="40">
        <f>B13*$O$13</f>
        <v>0</v>
      </c>
      <c r="Q13" s="41">
        <f>SUM(O9:O12)/(40*O13)*100</f>
        <v>51.73275862068966</v>
      </c>
    </row>
    <row r="14" spans="1:17" s="1" customFormat="1" ht="12.75">
      <c r="A14" s="14">
        <v>590721</v>
      </c>
      <c r="B14" s="15">
        <v>10</v>
      </c>
      <c r="C14" s="16" t="s">
        <v>16</v>
      </c>
      <c r="D14" s="91">
        <v>197</v>
      </c>
      <c r="E14" s="92">
        <v>74</v>
      </c>
      <c r="F14" s="93">
        <v>77</v>
      </c>
      <c r="G14" s="94">
        <v>146</v>
      </c>
      <c r="H14" s="95">
        <v>126</v>
      </c>
      <c r="I14" s="96">
        <v>184</v>
      </c>
      <c r="J14" s="97">
        <v>118</v>
      </c>
      <c r="K14" s="93">
        <v>152</v>
      </c>
      <c r="L14" s="93">
        <v>51</v>
      </c>
      <c r="M14" s="28">
        <v>139</v>
      </c>
      <c r="N14" s="30">
        <v>100</v>
      </c>
      <c r="O14" s="21">
        <f t="shared" si="0"/>
        <v>1364</v>
      </c>
      <c r="P14" s="22">
        <f>B14*$O$18</f>
        <v>2470</v>
      </c>
      <c r="Q14" s="23">
        <f>100*O14/P14</f>
        <v>55.22267206477733</v>
      </c>
    </row>
    <row r="15" spans="1:17" s="1" customFormat="1" ht="12.75">
      <c r="A15" s="24">
        <v>590722</v>
      </c>
      <c r="B15" s="25">
        <v>10</v>
      </c>
      <c r="C15" s="26" t="s">
        <v>16</v>
      </c>
      <c r="D15" s="27">
        <v>145</v>
      </c>
      <c r="E15" s="28">
        <v>63</v>
      </c>
      <c r="F15" s="29">
        <v>74</v>
      </c>
      <c r="G15" s="69">
        <v>145</v>
      </c>
      <c r="H15" s="75">
        <v>121</v>
      </c>
      <c r="I15" s="71">
        <v>170</v>
      </c>
      <c r="J15" s="66">
        <v>90</v>
      </c>
      <c r="K15" s="29">
        <v>115</v>
      </c>
      <c r="L15" s="29">
        <v>59</v>
      </c>
      <c r="M15" s="28">
        <v>96</v>
      </c>
      <c r="N15" s="30">
        <v>71</v>
      </c>
      <c r="O15" s="31">
        <f t="shared" si="0"/>
        <v>1149</v>
      </c>
      <c r="P15" s="32">
        <f>B15*$O$18</f>
        <v>2470</v>
      </c>
      <c r="Q15" s="33">
        <f>100*O15/P15</f>
        <v>46.51821862348178</v>
      </c>
    </row>
    <row r="16" spans="1:17" s="1" customFormat="1" ht="12.75">
      <c r="A16" s="24">
        <v>590723</v>
      </c>
      <c r="B16" s="25">
        <v>10</v>
      </c>
      <c r="C16" s="26" t="s">
        <v>16</v>
      </c>
      <c r="D16" s="27">
        <v>141</v>
      </c>
      <c r="E16" s="28">
        <v>79</v>
      </c>
      <c r="F16" s="29">
        <v>68</v>
      </c>
      <c r="G16" s="69">
        <v>139</v>
      </c>
      <c r="H16" s="75">
        <v>151</v>
      </c>
      <c r="I16" s="71">
        <v>163</v>
      </c>
      <c r="J16" s="66">
        <v>114</v>
      </c>
      <c r="K16" s="29">
        <v>165</v>
      </c>
      <c r="L16" s="29">
        <v>66</v>
      </c>
      <c r="M16" s="28">
        <v>118</v>
      </c>
      <c r="N16" s="30">
        <v>97</v>
      </c>
      <c r="O16" s="31">
        <f t="shared" si="0"/>
        <v>1301</v>
      </c>
      <c r="P16" s="32">
        <f>B16*$O$18</f>
        <v>2470</v>
      </c>
      <c r="Q16" s="33">
        <f>100*O16/P16</f>
        <v>52.67206477732793</v>
      </c>
    </row>
    <row r="17" spans="1:17" s="1" customFormat="1" ht="12.75">
      <c r="A17" s="24">
        <v>590724</v>
      </c>
      <c r="B17" s="25">
        <v>10</v>
      </c>
      <c r="C17" s="26" t="s">
        <v>16</v>
      </c>
      <c r="D17" s="27">
        <v>140</v>
      </c>
      <c r="E17" s="28">
        <v>65</v>
      </c>
      <c r="F17" s="29">
        <v>52</v>
      </c>
      <c r="G17" s="69">
        <v>130</v>
      </c>
      <c r="H17" s="75">
        <v>98</v>
      </c>
      <c r="I17" s="71">
        <v>92</v>
      </c>
      <c r="J17" s="66">
        <v>84</v>
      </c>
      <c r="K17" s="29">
        <v>108</v>
      </c>
      <c r="L17" s="29">
        <v>71</v>
      </c>
      <c r="M17" s="28">
        <v>101</v>
      </c>
      <c r="N17" s="30">
        <v>80</v>
      </c>
      <c r="O17" s="31">
        <f t="shared" si="0"/>
        <v>1021</v>
      </c>
      <c r="P17" s="32">
        <f>B17*$O$18</f>
        <v>2470</v>
      </c>
      <c r="Q17" s="33">
        <f>100*O17/P17</f>
        <v>41.336032388663966</v>
      </c>
    </row>
    <row r="18" spans="1:17" s="1" customFormat="1" ht="13.5" thickBot="1">
      <c r="A18" s="34" t="s">
        <v>20</v>
      </c>
      <c r="B18" s="35"/>
      <c r="C18" s="36" t="s">
        <v>18</v>
      </c>
      <c r="D18" s="84">
        <v>29</v>
      </c>
      <c r="E18" s="85">
        <v>14</v>
      </c>
      <c r="F18" s="86">
        <v>13</v>
      </c>
      <c r="G18" s="87">
        <v>29</v>
      </c>
      <c r="H18" s="88">
        <v>27</v>
      </c>
      <c r="I18" s="89">
        <v>37</v>
      </c>
      <c r="J18" s="90">
        <v>20</v>
      </c>
      <c r="K18" s="86">
        <v>26</v>
      </c>
      <c r="L18" s="86">
        <v>12</v>
      </c>
      <c r="M18" s="85">
        <v>26</v>
      </c>
      <c r="N18" s="98">
        <v>14</v>
      </c>
      <c r="O18" s="39">
        <f t="shared" si="0"/>
        <v>247</v>
      </c>
      <c r="P18" s="40">
        <f>B18*$O$18</f>
        <v>0</v>
      </c>
      <c r="Q18" s="41">
        <f>SUM(O14:O17)/(40*O18)*100</f>
        <v>48.93724696356275</v>
      </c>
    </row>
    <row r="19" spans="1:17" s="1" customFormat="1" ht="12.75">
      <c r="A19" s="14">
        <v>590821</v>
      </c>
      <c r="B19" s="15">
        <v>10</v>
      </c>
      <c r="C19" s="16" t="s">
        <v>16</v>
      </c>
      <c r="D19" s="17">
        <v>173</v>
      </c>
      <c r="E19" s="18">
        <v>106</v>
      </c>
      <c r="F19" s="19">
        <v>102</v>
      </c>
      <c r="G19" s="68">
        <v>168</v>
      </c>
      <c r="H19" s="74">
        <v>178</v>
      </c>
      <c r="I19" s="70">
        <v>220</v>
      </c>
      <c r="J19" s="67">
        <v>168</v>
      </c>
      <c r="K19" s="19">
        <v>191</v>
      </c>
      <c r="L19" s="19">
        <v>61</v>
      </c>
      <c r="M19" s="18">
        <v>127</v>
      </c>
      <c r="N19" s="20">
        <v>90</v>
      </c>
      <c r="O19" s="21">
        <f t="shared" si="0"/>
        <v>1584</v>
      </c>
      <c r="P19" s="22">
        <f>B19*$O$23</f>
        <v>2010</v>
      </c>
      <c r="Q19" s="23">
        <f>100*O19/P19</f>
        <v>78.80597014925372</v>
      </c>
    </row>
    <row r="20" spans="1:17" s="1" customFormat="1" ht="12.75">
      <c r="A20" s="24">
        <v>590822</v>
      </c>
      <c r="B20" s="25">
        <v>10</v>
      </c>
      <c r="C20" s="26" t="s">
        <v>16</v>
      </c>
      <c r="D20" s="27">
        <v>92</v>
      </c>
      <c r="E20" s="28">
        <v>27</v>
      </c>
      <c r="F20" s="29">
        <v>32</v>
      </c>
      <c r="G20" s="69">
        <v>40</v>
      </c>
      <c r="H20" s="75">
        <v>42</v>
      </c>
      <c r="I20" s="71">
        <v>98</v>
      </c>
      <c r="J20" s="66">
        <v>58</v>
      </c>
      <c r="K20" s="29">
        <v>48</v>
      </c>
      <c r="L20" s="29">
        <v>30</v>
      </c>
      <c r="M20" s="28">
        <v>66</v>
      </c>
      <c r="N20" s="30">
        <v>21</v>
      </c>
      <c r="O20" s="31">
        <f t="shared" si="0"/>
        <v>554</v>
      </c>
      <c r="P20" s="32">
        <f>B20*$O$23</f>
        <v>2010</v>
      </c>
      <c r="Q20" s="33">
        <f>100*O20/P20</f>
        <v>27.562189054726367</v>
      </c>
    </row>
    <row r="21" spans="1:17" s="1" customFormat="1" ht="12.75">
      <c r="A21" s="24">
        <v>590823</v>
      </c>
      <c r="B21" s="25">
        <v>10</v>
      </c>
      <c r="C21" s="26" t="s">
        <v>16</v>
      </c>
      <c r="D21" s="27">
        <v>119</v>
      </c>
      <c r="E21" s="28">
        <v>82</v>
      </c>
      <c r="F21" s="29">
        <v>65</v>
      </c>
      <c r="G21" s="69">
        <v>76</v>
      </c>
      <c r="H21" s="75">
        <v>130</v>
      </c>
      <c r="I21" s="71">
        <v>99</v>
      </c>
      <c r="J21" s="66">
        <v>121</v>
      </c>
      <c r="K21" s="29">
        <v>169</v>
      </c>
      <c r="L21" s="29">
        <v>28</v>
      </c>
      <c r="M21" s="28">
        <v>74</v>
      </c>
      <c r="N21" s="30">
        <v>66</v>
      </c>
      <c r="O21" s="31">
        <f t="shared" si="0"/>
        <v>1029</v>
      </c>
      <c r="P21" s="32">
        <f>B21*$O$23</f>
        <v>2010</v>
      </c>
      <c r="Q21" s="33">
        <f>100*O21/P21</f>
        <v>51.19402985074627</v>
      </c>
    </row>
    <row r="22" spans="1:17" s="1" customFormat="1" ht="12.75">
      <c r="A22" s="24">
        <v>590824</v>
      </c>
      <c r="B22" s="25">
        <v>10</v>
      </c>
      <c r="C22" s="26" t="s">
        <v>16</v>
      </c>
      <c r="D22" s="27">
        <v>29</v>
      </c>
      <c r="E22" s="28">
        <v>10</v>
      </c>
      <c r="F22" s="29">
        <v>11</v>
      </c>
      <c r="G22" s="69">
        <v>28</v>
      </c>
      <c r="H22" s="75">
        <v>20</v>
      </c>
      <c r="I22" s="71">
        <v>10</v>
      </c>
      <c r="J22" s="66">
        <v>28</v>
      </c>
      <c r="K22" s="29">
        <v>36</v>
      </c>
      <c r="L22" s="29">
        <v>14</v>
      </c>
      <c r="M22" s="28">
        <v>34</v>
      </c>
      <c r="N22" s="30">
        <v>11</v>
      </c>
      <c r="O22" s="31">
        <f t="shared" si="0"/>
        <v>231</v>
      </c>
      <c r="P22" s="32">
        <f>B22*$O$23</f>
        <v>2010</v>
      </c>
      <c r="Q22" s="33">
        <f>100*O22/P22</f>
        <v>11.492537313432836</v>
      </c>
    </row>
    <row r="23" spans="1:17" s="1" customFormat="1" ht="13.5" thickBot="1">
      <c r="A23" s="34" t="s">
        <v>21</v>
      </c>
      <c r="B23" s="35"/>
      <c r="C23" s="36" t="s">
        <v>18</v>
      </c>
      <c r="D23" s="51">
        <v>22</v>
      </c>
      <c r="E23" s="52">
        <v>12</v>
      </c>
      <c r="F23" s="53">
        <v>12</v>
      </c>
      <c r="G23" s="81">
        <v>22</v>
      </c>
      <c r="H23" s="82">
        <v>22</v>
      </c>
      <c r="I23" s="72">
        <v>32</v>
      </c>
      <c r="J23" s="83">
        <v>21</v>
      </c>
      <c r="K23" s="53">
        <v>24</v>
      </c>
      <c r="L23" s="53">
        <v>7</v>
      </c>
      <c r="M23" s="52">
        <v>17</v>
      </c>
      <c r="N23" s="54">
        <v>10</v>
      </c>
      <c r="O23" s="39">
        <f t="shared" si="0"/>
        <v>201</v>
      </c>
      <c r="P23" s="40">
        <f>B23*$O$23</f>
        <v>0</v>
      </c>
      <c r="Q23" s="41">
        <f>SUM(O19:O22)/(40*O23)*100</f>
        <v>42.2636815920398</v>
      </c>
    </row>
    <row r="24" spans="1:17" s="1" customFormat="1" ht="12.75">
      <c r="A24" s="14">
        <v>590921</v>
      </c>
      <c r="B24" s="15">
        <v>10</v>
      </c>
      <c r="C24" s="16" t="s">
        <v>16</v>
      </c>
      <c r="D24" s="91">
        <v>74</v>
      </c>
      <c r="E24" s="92">
        <v>65</v>
      </c>
      <c r="F24" s="93">
        <v>39</v>
      </c>
      <c r="G24" s="94">
        <v>78</v>
      </c>
      <c r="H24" s="95">
        <v>95</v>
      </c>
      <c r="I24" s="96">
        <v>130</v>
      </c>
      <c r="J24" s="97">
        <v>84</v>
      </c>
      <c r="K24" s="93">
        <v>103</v>
      </c>
      <c r="L24" s="93">
        <v>17</v>
      </c>
      <c r="M24" s="92">
        <v>33</v>
      </c>
      <c r="N24" s="99">
        <v>63</v>
      </c>
      <c r="O24" s="21">
        <f t="shared" si="0"/>
        <v>781</v>
      </c>
      <c r="P24" s="22">
        <f>B24*$O$28</f>
        <v>1470</v>
      </c>
      <c r="Q24" s="23">
        <f>100*O24/P24</f>
        <v>53.12925170068027</v>
      </c>
    </row>
    <row r="25" spans="1:17" s="1" customFormat="1" ht="12.75">
      <c r="A25" s="24">
        <v>590922</v>
      </c>
      <c r="B25" s="25">
        <v>10</v>
      </c>
      <c r="C25" s="26" t="s">
        <v>16</v>
      </c>
      <c r="D25" s="27">
        <v>94</v>
      </c>
      <c r="E25" s="28">
        <v>77</v>
      </c>
      <c r="F25" s="29">
        <v>38</v>
      </c>
      <c r="G25" s="69">
        <v>79</v>
      </c>
      <c r="H25" s="75">
        <v>93</v>
      </c>
      <c r="I25" s="71">
        <v>137</v>
      </c>
      <c r="J25" s="66">
        <v>86</v>
      </c>
      <c r="K25" s="29">
        <v>93</v>
      </c>
      <c r="L25" s="29">
        <v>27</v>
      </c>
      <c r="M25" s="28">
        <v>43</v>
      </c>
      <c r="N25" s="30">
        <v>37</v>
      </c>
      <c r="O25" s="31">
        <f t="shared" si="0"/>
        <v>804</v>
      </c>
      <c r="P25" s="32">
        <f>B25*$O$28</f>
        <v>1470</v>
      </c>
      <c r="Q25" s="33">
        <f>100*O25/P25</f>
        <v>54.69387755102041</v>
      </c>
    </row>
    <row r="26" spans="1:17" s="1" customFormat="1" ht="12.75">
      <c r="A26" s="24">
        <v>590923</v>
      </c>
      <c r="B26" s="25">
        <v>10</v>
      </c>
      <c r="C26" s="26" t="s">
        <v>16</v>
      </c>
      <c r="D26" s="27">
        <v>50</v>
      </c>
      <c r="E26" s="28">
        <v>26</v>
      </c>
      <c r="F26" s="29">
        <v>29</v>
      </c>
      <c r="G26" s="69">
        <v>34</v>
      </c>
      <c r="H26" s="75">
        <v>37</v>
      </c>
      <c r="I26" s="71">
        <v>37</v>
      </c>
      <c r="J26" s="66">
        <v>40</v>
      </c>
      <c r="K26" s="29">
        <v>59</v>
      </c>
      <c r="L26" s="29">
        <v>8</v>
      </c>
      <c r="M26" s="28">
        <v>18</v>
      </c>
      <c r="N26" s="30">
        <v>13</v>
      </c>
      <c r="O26" s="31">
        <f t="shared" si="0"/>
        <v>351</v>
      </c>
      <c r="P26" s="32">
        <f>B26*$O$28</f>
        <v>1470</v>
      </c>
      <c r="Q26" s="33">
        <f>100*O26/P26</f>
        <v>23.877551020408163</v>
      </c>
    </row>
    <row r="27" spans="1:17" s="1" customFormat="1" ht="12.75">
      <c r="A27" s="24">
        <v>590924</v>
      </c>
      <c r="B27" s="25">
        <v>10</v>
      </c>
      <c r="C27" s="26" t="s">
        <v>16</v>
      </c>
      <c r="D27" s="27">
        <v>27</v>
      </c>
      <c r="E27" s="28">
        <v>5</v>
      </c>
      <c r="F27" s="29">
        <v>12</v>
      </c>
      <c r="G27" s="69">
        <v>28</v>
      </c>
      <c r="H27" s="75">
        <v>30</v>
      </c>
      <c r="I27" s="71">
        <v>40</v>
      </c>
      <c r="J27" s="66">
        <v>28</v>
      </c>
      <c r="K27" s="29">
        <v>17</v>
      </c>
      <c r="L27" s="29">
        <v>9</v>
      </c>
      <c r="M27" s="28">
        <v>5</v>
      </c>
      <c r="N27" s="30">
        <v>23</v>
      </c>
      <c r="O27" s="31">
        <f t="shared" si="0"/>
        <v>224</v>
      </c>
      <c r="P27" s="32">
        <f>B27*$O$28</f>
        <v>1470</v>
      </c>
      <c r="Q27" s="33">
        <f>100*O27/P27</f>
        <v>15.238095238095237</v>
      </c>
    </row>
    <row r="28" spans="1:17" s="1" customFormat="1" ht="13.5" thickBot="1">
      <c r="A28" s="34" t="s">
        <v>22</v>
      </c>
      <c r="B28" s="35"/>
      <c r="C28" s="36" t="s">
        <v>18</v>
      </c>
      <c r="D28" s="84">
        <v>14</v>
      </c>
      <c r="E28" s="85">
        <v>11</v>
      </c>
      <c r="F28" s="86">
        <v>6</v>
      </c>
      <c r="G28" s="87">
        <v>18</v>
      </c>
      <c r="H28" s="88">
        <v>14</v>
      </c>
      <c r="I28" s="89">
        <v>28</v>
      </c>
      <c r="J28" s="90">
        <v>16</v>
      </c>
      <c r="K28" s="86">
        <v>19</v>
      </c>
      <c r="L28" s="86">
        <v>3</v>
      </c>
      <c r="M28" s="85">
        <v>9</v>
      </c>
      <c r="N28" s="98">
        <v>9</v>
      </c>
      <c r="O28" s="39">
        <f t="shared" si="0"/>
        <v>147</v>
      </c>
      <c r="P28" s="40">
        <f>B28*$O$28</f>
        <v>0</v>
      </c>
      <c r="Q28" s="41">
        <f>SUM(O24:O27)/(40*O28)*100</f>
        <v>36.734693877551024</v>
      </c>
    </row>
    <row r="29" spans="1:17" s="1" customFormat="1" ht="12.75">
      <c r="A29" s="14">
        <v>591021</v>
      </c>
      <c r="B29" s="15">
        <v>10</v>
      </c>
      <c r="C29" s="16" t="s">
        <v>16</v>
      </c>
      <c r="D29" s="17">
        <v>91</v>
      </c>
      <c r="E29" s="18">
        <v>59</v>
      </c>
      <c r="F29" s="19">
        <v>23</v>
      </c>
      <c r="G29" s="68">
        <v>43</v>
      </c>
      <c r="H29" s="74">
        <v>96</v>
      </c>
      <c r="I29" s="70">
        <v>129</v>
      </c>
      <c r="J29" s="67">
        <v>0</v>
      </c>
      <c r="K29" s="19">
        <v>118</v>
      </c>
      <c r="L29" s="19">
        <v>9</v>
      </c>
      <c r="M29" s="18">
        <v>61</v>
      </c>
      <c r="N29" s="20">
        <v>65</v>
      </c>
      <c r="O29" s="21">
        <f t="shared" si="0"/>
        <v>694</v>
      </c>
      <c r="P29" s="22">
        <f>B29*$O$33</f>
        <v>1290</v>
      </c>
      <c r="Q29" s="23">
        <f>100*O29/P29</f>
        <v>53.798449612403104</v>
      </c>
    </row>
    <row r="30" spans="1:17" s="1" customFormat="1" ht="12.75">
      <c r="A30" s="24">
        <v>591023</v>
      </c>
      <c r="B30" s="25">
        <v>10</v>
      </c>
      <c r="C30" s="26" t="s">
        <v>16</v>
      </c>
      <c r="D30" s="27">
        <v>122</v>
      </c>
      <c r="E30" s="28">
        <v>59</v>
      </c>
      <c r="F30" s="29">
        <v>25</v>
      </c>
      <c r="G30" s="69">
        <v>41</v>
      </c>
      <c r="H30" s="75">
        <v>113</v>
      </c>
      <c r="I30" s="71">
        <v>142</v>
      </c>
      <c r="J30" s="66">
        <v>94</v>
      </c>
      <c r="K30" s="29">
        <v>87</v>
      </c>
      <c r="L30" s="29">
        <v>8</v>
      </c>
      <c r="M30" s="28">
        <v>68</v>
      </c>
      <c r="N30" s="30">
        <v>57</v>
      </c>
      <c r="O30" s="31">
        <f t="shared" si="0"/>
        <v>816</v>
      </c>
      <c r="P30" s="32">
        <f>B30*$O$33</f>
        <v>1290</v>
      </c>
      <c r="Q30" s="33">
        <f>100*O30/P30</f>
        <v>63.25581395348837</v>
      </c>
    </row>
    <row r="31" spans="1:17" s="1" customFormat="1" ht="12.75">
      <c r="A31" s="24">
        <v>591023</v>
      </c>
      <c r="B31" s="25">
        <v>10</v>
      </c>
      <c r="C31" s="26" t="s">
        <v>16</v>
      </c>
      <c r="D31" s="27">
        <v>68</v>
      </c>
      <c r="E31" s="28">
        <v>20</v>
      </c>
      <c r="F31" s="29">
        <v>11</v>
      </c>
      <c r="G31" s="69">
        <v>21</v>
      </c>
      <c r="H31" s="75">
        <v>28</v>
      </c>
      <c r="I31" s="71">
        <v>41</v>
      </c>
      <c r="J31" s="66">
        <v>24</v>
      </c>
      <c r="K31" s="29">
        <v>45</v>
      </c>
      <c r="L31" s="29">
        <v>1</v>
      </c>
      <c r="M31" s="28">
        <v>21</v>
      </c>
      <c r="N31" s="30">
        <v>33</v>
      </c>
      <c r="O31" s="31">
        <f t="shared" si="0"/>
        <v>313</v>
      </c>
      <c r="P31" s="32">
        <f>B31*$O$33</f>
        <v>1290</v>
      </c>
      <c r="Q31" s="33">
        <f>100*O31/P31</f>
        <v>24.26356589147287</v>
      </c>
    </row>
    <row r="32" spans="1:17" s="1" customFormat="1" ht="12.75">
      <c r="A32" s="24">
        <v>591024</v>
      </c>
      <c r="B32" s="25">
        <v>10</v>
      </c>
      <c r="C32" s="26" t="s">
        <v>16</v>
      </c>
      <c r="D32" s="27">
        <v>34</v>
      </c>
      <c r="E32" s="28">
        <v>15</v>
      </c>
      <c r="F32" s="29">
        <v>8</v>
      </c>
      <c r="G32" s="69">
        <v>14</v>
      </c>
      <c r="H32" s="75">
        <v>8</v>
      </c>
      <c r="I32" s="71">
        <v>68</v>
      </c>
      <c r="J32" s="66">
        <v>21</v>
      </c>
      <c r="K32" s="29">
        <v>48</v>
      </c>
      <c r="L32" s="29">
        <v>4</v>
      </c>
      <c r="M32" s="28">
        <v>16</v>
      </c>
      <c r="N32" s="30">
        <v>29</v>
      </c>
      <c r="O32" s="31">
        <f t="shared" si="0"/>
        <v>265</v>
      </c>
      <c r="P32" s="32">
        <f>B32*$O$33</f>
        <v>1290</v>
      </c>
      <c r="Q32" s="33">
        <f>100*O32/P32</f>
        <v>20.54263565891473</v>
      </c>
    </row>
    <row r="33" spans="1:17" s="1" customFormat="1" ht="13.5" thickBot="1">
      <c r="A33" s="34" t="s">
        <v>23</v>
      </c>
      <c r="B33" s="35"/>
      <c r="C33" s="36" t="s">
        <v>18</v>
      </c>
      <c r="D33" s="51">
        <v>16</v>
      </c>
      <c r="E33" s="52">
        <v>11</v>
      </c>
      <c r="F33" s="53">
        <v>6</v>
      </c>
      <c r="G33" s="81">
        <v>7</v>
      </c>
      <c r="H33" s="82">
        <v>17</v>
      </c>
      <c r="I33" s="72">
        <v>22</v>
      </c>
      <c r="J33" s="83">
        <v>16</v>
      </c>
      <c r="K33" s="53">
        <v>17</v>
      </c>
      <c r="L33" s="53">
        <v>1</v>
      </c>
      <c r="M33" s="52">
        <v>9</v>
      </c>
      <c r="N33" s="54">
        <v>7</v>
      </c>
      <c r="O33" s="39">
        <f t="shared" si="0"/>
        <v>129</v>
      </c>
      <c r="P33" s="40">
        <f>B33*$O$33</f>
        <v>0</v>
      </c>
      <c r="Q33" s="41">
        <f>SUM(O29:O32)/(40*O33)*100</f>
        <v>40.46511627906977</v>
      </c>
    </row>
    <row r="34" spans="1:17" s="1" customFormat="1" ht="12.75">
      <c r="A34" s="14">
        <v>591221</v>
      </c>
      <c r="B34" s="15">
        <v>10</v>
      </c>
      <c r="C34" s="16" t="s">
        <v>16</v>
      </c>
      <c r="D34" s="91">
        <v>126</v>
      </c>
      <c r="E34" s="92">
        <v>114</v>
      </c>
      <c r="F34" s="93">
        <v>102</v>
      </c>
      <c r="G34" s="94">
        <v>106</v>
      </c>
      <c r="H34" s="95">
        <v>174</v>
      </c>
      <c r="I34" s="96">
        <v>202</v>
      </c>
      <c r="J34" s="97">
        <v>164</v>
      </c>
      <c r="K34" s="93">
        <v>179</v>
      </c>
      <c r="L34" s="93">
        <v>16</v>
      </c>
      <c r="M34" s="92">
        <v>76</v>
      </c>
      <c r="N34" s="99">
        <v>73</v>
      </c>
      <c r="O34" s="21">
        <f t="shared" si="0"/>
        <v>1332</v>
      </c>
      <c r="P34" s="22">
        <f>B34*$O$38</f>
        <v>2250</v>
      </c>
      <c r="Q34" s="23">
        <f>100*O34/P34</f>
        <v>59.2</v>
      </c>
    </row>
    <row r="35" spans="1:17" s="1" customFormat="1" ht="12.75">
      <c r="A35" s="24">
        <v>591222</v>
      </c>
      <c r="B35" s="25">
        <v>10</v>
      </c>
      <c r="C35" s="26" t="s">
        <v>16</v>
      </c>
      <c r="D35" s="27">
        <v>39</v>
      </c>
      <c r="E35" s="28">
        <v>43</v>
      </c>
      <c r="F35" s="29">
        <v>26</v>
      </c>
      <c r="G35" s="69">
        <v>27</v>
      </c>
      <c r="H35" s="75">
        <v>8</v>
      </c>
      <c r="I35" s="71">
        <v>47</v>
      </c>
      <c r="J35" s="66">
        <v>36</v>
      </c>
      <c r="K35" s="29">
        <v>26</v>
      </c>
      <c r="L35" s="29">
        <v>0</v>
      </c>
      <c r="M35" s="28">
        <v>10</v>
      </c>
      <c r="N35" s="30">
        <v>23</v>
      </c>
      <c r="O35" s="31">
        <f t="shared" si="0"/>
        <v>285</v>
      </c>
      <c r="P35" s="32">
        <f>B35*$O$38</f>
        <v>2250</v>
      </c>
      <c r="Q35" s="33">
        <f>100*O35/P35</f>
        <v>12.666666666666666</v>
      </c>
    </row>
    <row r="36" spans="1:17" s="1" customFormat="1" ht="12.75">
      <c r="A36" s="24">
        <v>591223</v>
      </c>
      <c r="B36" s="25">
        <v>10</v>
      </c>
      <c r="C36" s="26" t="s">
        <v>16</v>
      </c>
      <c r="D36" s="27">
        <v>131</v>
      </c>
      <c r="E36" s="28">
        <v>69</v>
      </c>
      <c r="F36" s="29">
        <v>53</v>
      </c>
      <c r="G36" s="69">
        <v>72</v>
      </c>
      <c r="H36" s="75">
        <v>101</v>
      </c>
      <c r="I36" s="71">
        <v>112</v>
      </c>
      <c r="J36" s="66">
        <v>85</v>
      </c>
      <c r="K36" s="29">
        <v>53</v>
      </c>
      <c r="L36" s="29">
        <v>11</v>
      </c>
      <c r="M36" s="28">
        <v>49</v>
      </c>
      <c r="N36" s="30">
        <v>66</v>
      </c>
      <c r="O36" s="31">
        <f t="shared" si="0"/>
        <v>802</v>
      </c>
      <c r="P36" s="32">
        <f>B36*$O$38</f>
        <v>2250</v>
      </c>
      <c r="Q36" s="33">
        <f>100*O36/P36</f>
        <v>35.644444444444446</v>
      </c>
    </row>
    <row r="37" spans="1:17" s="1" customFormat="1" ht="12.75">
      <c r="A37" s="24">
        <v>591224</v>
      </c>
      <c r="B37" s="25">
        <v>10</v>
      </c>
      <c r="C37" s="26" t="s">
        <v>16</v>
      </c>
      <c r="D37" s="27">
        <v>67</v>
      </c>
      <c r="E37" s="28">
        <v>34</v>
      </c>
      <c r="F37" s="29">
        <v>24</v>
      </c>
      <c r="G37" s="69">
        <v>48</v>
      </c>
      <c r="H37" s="75">
        <v>40</v>
      </c>
      <c r="I37" s="71">
        <v>50</v>
      </c>
      <c r="J37" s="66">
        <v>43</v>
      </c>
      <c r="K37" s="29">
        <v>47</v>
      </c>
      <c r="L37" s="29">
        <v>9</v>
      </c>
      <c r="M37" s="28">
        <v>28</v>
      </c>
      <c r="N37" s="30">
        <v>22</v>
      </c>
      <c r="O37" s="48">
        <f t="shared" si="0"/>
        <v>412</v>
      </c>
      <c r="P37" s="49">
        <f>B37*$O$38</f>
        <v>2250</v>
      </c>
      <c r="Q37" s="50">
        <f>100*O37/P37</f>
        <v>18.31111111111111</v>
      </c>
    </row>
    <row r="38" spans="1:17" s="1" customFormat="1" ht="13.5" thickBot="1">
      <c r="A38" s="34" t="s">
        <v>24</v>
      </c>
      <c r="B38" s="35"/>
      <c r="C38" s="36" t="s">
        <v>18</v>
      </c>
      <c r="D38" s="51">
        <v>16</v>
      </c>
      <c r="E38" s="52">
        <v>15</v>
      </c>
      <c r="F38" s="53">
        <v>11</v>
      </c>
      <c r="G38" s="81">
        <v>15</v>
      </c>
      <c r="H38" s="82">
        <v>22</v>
      </c>
      <c r="I38" s="72">
        <v>84</v>
      </c>
      <c r="J38" s="83">
        <v>21</v>
      </c>
      <c r="K38" s="53">
        <v>21</v>
      </c>
      <c r="L38" s="53">
        <v>2</v>
      </c>
      <c r="M38" s="52">
        <v>9</v>
      </c>
      <c r="N38" s="54">
        <v>9</v>
      </c>
      <c r="O38" s="39">
        <f t="shared" si="0"/>
        <v>225</v>
      </c>
      <c r="P38" s="40">
        <f>B38*$O$38</f>
        <v>0</v>
      </c>
      <c r="Q38" s="41">
        <f>SUM(O34:O37)/(40*O38)*100</f>
        <v>31.455555555555552</v>
      </c>
    </row>
    <row r="39" spans="3:17" ht="15.75" customHeight="1" thickBot="1">
      <c r="C39" s="55" t="s">
        <v>25</v>
      </c>
      <c r="D39" s="76">
        <v>174</v>
      </c>
      <c r="E39" s="77">
        <v>91</v>
      </c>
      <c r="F39" s="78">
        <v>86</v>
      </c>
      <c r="G39" s="79">
        <v>205</v>
      </c>
      <c r="H39" s="73">
        <v>173</v>
      </c>
      <c r="I39" s="77">
        <v>291</v>
      </c>
      <c r="J39" s="73">
        <v>144</v>
      </c>
      <c r="K39" s="78">
        <v>191</v>
      </c>
      <c r="L39" s="78">
        <v>46</v>
      </c>
      <c r="M39" s="77">
        <v>118</v>
      </c>
      <c r="N39" s="80">
        <v>87</v>
      </c>
      <c r="O39" s="56">
        <f t="shared" si="0"/>
        <v>1606</v>
      </c>
      <c r="P39" s="57"/>
      <c r="Q39" s="58"/>
    </row>
    <row r="40" spans="3:15" ht="14.25" customHeight="1">
      <c r="C40" s="59" t="s">
        <v>26</v>
      </c>
      <c r="D40" s="100">
        <f>(SUM(D4:D38)-D39)/D39</f>
        <v>19.862068965517242</v>
      </c>
      <c r="E40" s="100">
        <f aca="true" t="shared" si="1" ref="E40:N40">(SUM(E4:E38)-E39)/E39</f>
        <v>19.35164835164835</v>
      </c>
      <c r="F40" s="100">
        <f t="shared" si="1"/>
        <v>18.453488372093023</v>
      </c>
      <c r="G40" s="100">
        <f t="shared" si="1"/>
        <v>16.921951219512195</v>
      </c>
      <c r="H40" s="100">
        <f t="shared" si="1"/>
        <v>17.734104046242773</v>
      </c>
      <c r="I40" s="100">
        <f t="shared" si="1"/>
        <v>12.457044673539519</v>
      </c>
      <c r="J40" s="100">
        <f t="shared" si="1"/>
        <v>18.270833333333332</v>
      </c>
      <c r="K40" s="100">
        <f t="shared" si="1"/>
        <v>17.56020942408377</v>
      </c>
      <c r="L40" s="100">
        <f t="shared" si="1"/>
        <v>20.17391304347826</v>
      </c>
      <c r="M40" s="100">
        <f t="shared" si="1"/>
        <v>17.11864406779661</v>
      </c>
      <c r="N40" s="100">
        <f t="shared" si="1"/>
        <v>19.804597701149426</v>
      </c>
      <c r="O40" s="60">
        <f>SUM(O4:O7,O9:O12,O14:O17,O19:O22,O24:O27,O29:O32,O34:O37)/O39</f>
        <v>17.19925280199253</v>
      </c>
    </row>
    <row r="41" spans="2:15" ht="12.75">
      <c r="B41" s="61"/>
      <c r="C41" s="62" t="s">
        <v>27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7" ht="15.75">
      <c r="C42" s="1" t="s">
        <v>28</v>
      </c>
      <c r="D42" s="64">
        <f aca="true" t="shared" si="2" ref="D42:I42">D40/40*100</f>
        <v>49.6551724137931</v>
      </c>
      <c r="E42" s="64">
        <f t="shared" si="2"/>
        <v>48.379120879120876</v>
      </c>
      <c r="F42" s="64">
        <f t="shared" si="2"/>
        <v>46.133720930232556</v>
      </c>
      <c r="G42" s="64">
        <f t="shared" si="2"/>
        <v>42.30487804878049</v>
      </c>
      <c r="H42" s="64">
        <f t="shared" si="2"/>
        <v>44.335260115606935</v>
      </c>
      <c r="I42" s="64">
        <f t="shared" si="2"/>
        <v>31.1426116838488</v>
      </c>
      <c r="J42" s="64">
        <f aca="true" t="shared" si="3" ref="J42:O42">J40/40*100</f>
        <v>45.67708333333333</v>
      </c>
      <c r="K42" s="64">
        <f t="shared" si="3"/>
        <v>43.90052356020943</v>
      </c>
      <c r="L42" s="64">
        <f t="shared" si="3"/>
        <v>50.43478260869565</v>
      </c>
      <c r="M42" s="64">
        <f t="shared" si="3"/>
        <v>42.79661016949152</v>
      </c>
      <c r="N42" s="64">
        <f t="shared" si="3"/>
        <v>49.51149425287357</v>
      </c>
      <c r="O42" s="65">
        <f t="shared" si="3"/>
        <v>42.99813200498132</v>
      </c>
      <c r="P42" s="63"/>
      <c r="Q42" s="63"/>
    </row>
  </sheetData>
  <sheetProtection selectLockedCells="1" selectUnlockedCells="1"/>
  <printOptions/>
  <pageMargins left="0.7875" right="0.7875" top="0.39375" bottom="0.393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2019-12-11T21:29:28Z</cp:lastPrinted>
  <dcterms:created xsi:type="dcterms:W3CDTF">2017-11-30T11:47:25Z</dcterms:created>
  <dcterms:modified xsi:type="dcterms:W3CDTF">2019-12-11T21:32:35Z</dcterms:modified>
  <cp:category/>
  <cp:version/>
  <cp:contentType/>
  <cp:contentStatus/>
</cp:coreProperties>
</file>